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6B372B07-16C4-4615-B7CB-9401DF0AC54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OG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" i="29" l="1"/>
  <c r="H150" i="29"/>
  <c r="G150" i="29"/>
  <c r="F150" i="29"/>
  <c r="E150" i="29"/>
  <c r="D150" i="29"/>
  <c r="I146" i="29"/>
  <c r="H146" i="29"/>
  <c r="G146" i="29"/>
  <c r="F146" i="29"/>
  <c r="E146" i="29"/>
  <c r="D146" i="29"/>
  <c r="I137" i="29"/>
  <c r="H137" i="29"/>
  <c r="G137" i="29"/>
  <c r="F137" i="29"/>
  <c r="E137" i="29"/>
  <c r="D137" i="29"/>
  <c r="I133" i="29"/>
  <c r="H133" i="29"/>
  <c r="G133" i="29"/>
  <c r="F133" i="29"/>
  <c r="E133" i="29"/>
  <c r="D133" i="29"/>
  <c r="I123" i="29"/>
  <c r="H123" i="29"/>
  <c r="G123" i="29"/>
  <c r="F123" i="29"/>
  <c r="E123" i="29"/>
  <c r="D123" i="29"/>
  <c r="I113" i="29"/>
  <c r="H113" i="29"/>
  <c r="G113" i="29"/>
  <c r="F113" i="29"/>
  <c r="E113" i="29"/>
  <c r="D113" i="29"/>
  <c r="I103" i="29"/>
  <c r="I84" i="29" s="1"/>
  <c r="H103" i="29"/>
  <c r="G103" i="29"/>
  <c r="F103" i="29"/>
  <c r="E103" i="29"/>
  <c r="D103" i="29"/>
  <c r="I93" i="29"/>
  <c r="H93" i="29"/>
  <c r="G93" i="29"/>
  <c r="F93" i="29"/>
  <c r="E93" i="29"/>
  <c r="D93" i="29"/>
  <c r="I85" i="29"/>
  <c r="H85" i="29"/>
  <c r="G85" i="29"/>
  <c r="F85" i="29"/>
  <c r="F84" i="29" s="1"/>
  <c r="E85" i="29"/>
  <c r="E84" i="29" s="1"/>
  <c r="D85" i="29"/>
  <c r="D84" i="29" s="1"/>
  <c r="H84" i="29"/>
  <c r="G84" i="29"/>
  <c r="I75" i="29"/>
  <c r="H75" i="29"/>
  <c r="G75" i="29"/>
  <c r="F75" i="29"/>
  <c r="E75" i="29"/>
  <c r="D75" i="29"/>
  <c r="I71" i="29"/>
  <c r="H71" i="29"/>
  <c r="G71" i="29"/>
  <c r="F71" i="29"/>
  <c r="E71" i="29"/>
  <c r="D71" i="29"/>
  <c r="I62" i="29"/>
  <c r="H62" i="29"/>
  <c r="G62" i="29"/>
  <c r="F62" i="29"/>
  <c r="E62" i="29"/>
  <c r="D62" i="29"/>
  <c r="I58" i="29"/>
  <c r="H58" i="29"/>
  <c r="G58" i="29"/>
  <c r="F58" i="29"/>
  <c r="E58" i="29"/>
  <c r="D58" i="29"/>
  <c r="I48" i="29"/>
  <c r="H48" i="29"/>
  <c r="G48" i="29"/>
  <c r="F48" i="29"/>
  <c r="E48" i="29"/>
  <c r="D48" i="29"/>
  <c r="I38" i="29"/>
  <c r="H38" i="29"/>
  <c r="G38" i="29"/>
  <c r="F38" i="29"/>
  <c r="E38" i="29"/>
  <c r="D38" i="29"/>
  <c r="I28" i="29"/>
  <c r="I9" i="29" s="1"/>
  <c r="H28" i="29"/>
  <c r="G28" i="29"/>
  <c r="F28" i="29"/>
  <c r="E28" i="29"/>
  <c r="D28" i="29"/>
  <c r="I18" i="29"/>
  <c r="H18" i="29"/>
  <c r="G18" i="29"/>
  <c r="F18" i="29"/>
  <c r="E18" i="29"/>
  <c r="D18" i="29"/>
  <c r="I10" i="29"/>
  <c r="H10" i="29"/>
  <c r="G10" i="29"/>
  <c r="F10" i="29"/>
  <c r="F9" i="29" s="1"/>
  <c r="E10" i="29"/>
  <c r="E9" i="29" s="1"/>
  <c r="D10" i="29"/>
  <c r="D9" i="29" s="1"/>
  <c r="H9" i="29"/>
  <c r="H159" i="29" s="1"/>
  <c r="G9" i="29"/>
  <c r="G159" i="29" s="1"/>
  <c r="I159" i="29" l="1"/>
  <c r="D159" i="29"/>
  <c r="E159" i="29"/>
  <c r="F159" i="29"/>
</calcChain>
</file>

<file path=xl/sharedStrings.xml><?xml version="1.0" encoding="utf-8"?>
<sst xmlns="http://schemas.openxmlformats.org/spreadsheetml/2006/main" count="162" uniqueCount="89">
  <si>
    <t>Devengado</t>
  </si>
  <si>
    <t>Egresos</t>
  </si>
  <si>
    <t>(PESOS)</t>
  </si>
  <si>
    <t>Concepto (c)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</si>
  <si>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</si>
  <si>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</si>
  <si>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</si>
  <si>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</si>
  <si>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</si>
  <si>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</si>
  <si>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</si>
  <si>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</si>
  <si>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</si>
  <si>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</si>
  <si>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</si>
  <si>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</si>
  <si>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</si>
  <si>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</si>
  <si>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</si>
  <si>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</si>
  <si>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</si>
  <si>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</si>
  <si>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</si>
  <si>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</si>
  <si>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</si>
  <si>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</si>
  <si>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</si>
  <si>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</si>
  <si>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</si>
  <si>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</si>
  <si>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</si>
  <si>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</si>
  <si>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</si>
  <si>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</si>
  <si>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</si>
  <si>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</si>
  <si>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</si>
  <si>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</si>
  <si>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</si>
  <si>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</si>
  <si>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</si>
  <si>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</si>
  <si>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</si>
  <si>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</si>
  <si>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</si>
  <si>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</si>
  <si>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</si>
  <si>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</si>
  <si>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</si>
  <si>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</si>
  <si>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</si>
  <si>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</si>
  <si>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</si>
  <si>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</si>
  <si>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</si>
  <si>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</si>
  <si>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</si>
  <si>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</si>
  <si>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</si>
  <si>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</si>
  <si>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</si>
  <si>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</si>
  <si>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</si>
  <si>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</si>
  <si>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</si>
  <si>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</si>
  <si>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</si>
  <si>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</si>
  <si>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</si>
  <si>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</si>
  <si>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</si>
  <si>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</si>
  <si>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</si>
  <si>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</si>
  <si>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</si>
  <si>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</si>
  <si>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</si>
  <si>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</si>
  <si>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</si>
  <si>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</si>
  <si>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</si>
  <si>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</si>
  <si>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</si>
  <si>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</si>
  <si>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</si>
  <si>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</si>
  <si>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</si>
  <si>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XICOTEPEC PUEBLA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</si>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</sst>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44" fontId="3" fillId="0" borderId="18" xfId="1" applyFont="1" applyFill="1" applyBorder="1" applyAlignment="1">
      <alignment horizontal="right"/>
    </xf>
    <xf numFmtId="4" fontId="4" fillId="0" borderId="0" xfId="0" applyNumberFormat="1" applyFont="1"/>
    <xf numFmtId="164" fontId="4" fillId="0" borderId="0" xfId="0" applyNumberFormat="1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495C"/>
  </sheetPr>
  <dimension ref="B1:L160"/>
  <sheetViews>
    <sheetView showGridLines="0" tabSelected="1" zoomScale="85" zoomScaleNormal="85" workbookViewId="0">
      <selection activeCell="D17" sqref="D17"/>
    </sheetView>
  </sheetViews>
  <sheetFormatPr baseColWidth="10" defaultRowHeight="12.75" x14ac:dyDescent="0.2"/>
  <cols>
    <col min="1" max="1" width="1.140625" style="4" customWidth="1"/>
    <col min="2" max="2" width="3.85546875" style="4" customWidth="1"/>
    <col min="3" max="3" width="76.85546875" style="4" customWidth="1"/>
    <col min="4" max="4" width="16.140625" style="3" bestFit="1" customWidth="1"/>
    <col min="5" max="5" width="15.140625" style="3" bestFit="1" customWidth="1"/>
    <col min="6" max="6" width="16.140625" style="3" bestFit="1" customWidth="1"/>
    <col min="7" max="8" width="15.85546875" style="3" bestFit="1" customWidth="1"/>
    <col min="9" max="9" width="16.140625" style="3" bestFit="1" customWidth="1"/>
    <col min="10" max="10" width="12.28515625" style="4" bestFit="1" customWidth="1"/>
    <col min="11" max="11" width="11.42578125" style="4"/>
    <col min="12" max="12" width="11.7109375" style="4" bestFit="1" customWidth="1"/>
    <col min="13" max="16384" width="11.42578125" style="4"/>
  </cols>
  <sheetData>
    <row r="1" spans="2:9" ht="15.75" thickBot="1" x14ac:dyDescent="0.3">
      <c r="B1" s="1"/>
    </row>
    <row r="2" spans="2:9" x14ac:dyDescent="0.2">
      <c r="B2" s="22" t="s">
        <v>87</v>
      </c>
      <c r="C2" s="23"/>
      <c r="D2" s="23"/>
      <c r="E2" s="23"/>
      <c r="F2" s="23"/>
      <c r="G2" s="23"/>
      <c r="H2" s="23"/>
      <c r="I2" s="24"/>
    </row>
    <row r="3" spans="2:9" x14ac:dyDescent="0.2">
      <c r="B3" s="25" t="s">
        <v>6</v>
      </c>
      <c r="C3" s="26"/>
      <c r="D3" s="26"/>
      <c r="E3" s="26"/>
      <c r="F3" s="26"/>
      <c r="G3" s="26"/>
      <c r="H3" s="26"/>
      <c r="I3" s="27"/>
    </row>
    <row r="4" spans="2:9" x14ac:dyDescent="0.2">
      <c r="B4" s="25" t="s">
        <v>7</v>
      </c>
      <c r="C4" s="26"/>
      <c r="D4" s="26"/>
      <c r="E4" s="26"/>
      <c r="F4" s="26"/>
      <c r="G4" s="26"/>
      <c r="H4" s="26"/>
      <c r="I4" s="27"/>
    </row>
    <row r="5" spans="2:9" x14ac:dyDescent="0.2">
      <c r="B5" s="25" t="s">
        <v>88</v>
      </c>
      <c r="C5" s="26"/>
      <c r="D5" s="26"/>
      <c r="E5" s="26"/>
      <c r="F5" s="26"/>
      <c r="G5" s="26"/>
      <c r="H5" s="26"/>
      <c r="I5" s="27"/>
    </row>
    <row r="6" spans="2:9" ht="13.5" thickBot="1" x14ac:dyDescent="0.25">
      <c r="B6" s="28" t="s">
        <v>2</v>
      </c>
      <c r="C6" s="29"/>
      <c r="D6" s="29"/>
      <c r="E6" s="29"/>
      <c r="F6" s="29"/>
      <c r="G6" s="29"/>
      <c r="H6" s="29"/>
      <c r="I6" s="30"/>
    </row>
    <row r="7" spans="2:9" ht="13.5" customHeight="1" thickBot="1" x14ac:dyDescent="0.25">
      <c r="B7" s="22" t="s">
        <v>3</v>
      </c>
      <c r="C7" s="31"/>
      <c r="D7" s="33" t="s">
        <v>1</v>
      </c>
      <c r="E7" s="34"/>
      <c r="F7" s="34"/>
      <c r="G7" s="34"/>
      <c r="H7" s="35"/>
      <c r="I7" s="36" t="s">
        <v>8</v>
      </c>
    </row>
    <row r="8" spans="2:9" ht="26.25" thickBot="1" x14ac:dyDescent="0.25">
      <c r="B8" s="25"/>
      <c r="C8" s="32"/>
      <c r="D8" s="8" t="s">
        <v>4</v>
      </c>
      <c r="E8" s="5" t="s">
        <v>9</v>
      </c>
      <c r="F8" s="5" t="s">
        <v>10</v>
      </c>
      <c r="G8" s="5" t="s">
        <v>0</v>
      </c>
      <c r="H8" s="5" t="s">
        <v>5</v>
      </c>
      <c r="I8" s="37"/>
    </row>
    <row r="9" spans="2:9" x14ac:dyDescent="0.2">
      <c r="B9" s="38" t="s">
        <v>11</v>
      </c>
      <c r="C9" s="39"/>
      <c r="D9" s="9">
        <f>+D10+D18+D28+D38+D48+D58+D62+D71+D75</f>
        <v>130587769.74000001</v>
      </c>
      <c r="E9" s="9">
        <f t="shared" ref="E9:I9" si="0">+E10+E18+E28+E38+E48+E58+E62+E71+E75</f>
        <v>13050668.680000002</v>
      </c>
      <c r="F9" s="9">
        <f t="shared" si="0"/>
        <v>143638438.42000002</v>
      </c>
      <c r="G9" s="9">
        <f t="shared" si="0"/>
        <v>104976618.09</v>
      </c>
      <c r="H9" s="9">
        <f t="shared" si="0"/>
        <v>103989977.31</v>
      </c>
      <c r="I9" s="9">
        <f t="shared" si="0"/>
        <v>38661820.329999998</v>
      </c>
    </row>
    <row r="10" spans="2:9" x14ac:dyDescent="0.2">
      <c r="B10" s="20" t="s">
        <v>12</v>
      </c>
      <c r="C10" s="21"/>
      <c r="D10" s="11">
        <f>+D11+D12+D13+D14+D15+D16+D17</f>
        <v>47819856.270000003</v>
      </c>
      <c r="E10" s="11">
        <f t="shared" ref="E10:I10" si="1">+E11+E12+E13+E14+E15+E16+E17</f>
        <v>-1.0913936421275139E-11</v>
      </c>
      <c r="F10" s="11">
        <f t="shared" si="1"/>
        <v>47819856.270000003</v>
      </c>
      <c r="G10" s="11">
        <f t="shared" si="1"/>
        <v>34268704.880000003</v>
      </c>
      <c r="H10" s="11">
        <f t="shared" si="1"/>
        <v>34268704.880000003</v>
      </c>
      <c r="I10" s="11">
        <f t="shared" si="1"/>
        <v>13551151.389999999</v>
      </c>
    </row>
    <row r="11" spans="2:9" x14ac:dyDescent="0.2">
      <c r="B11" s="18"/>
      <c r="C11" s="19" t="s">
        <v>13</v>
      </c>
      <c r="D11" s="11">
        <v>32356988.879999999</v>
      </c>
      <c r="E11" s="11">
        <v>-349512.68</v>
      </c>
      <c r="F11" s="11">
        <v>32007476.199999999</v>
      </c>
      <c r="G11" s="11">
        <v>25006117.640000001</v>
      </c>
      <c r="H11" s="11">
        <v>25006117.640000001</v>
      </c>
      <c r="I11" s="11">
        <v>7001358.5599999996</v>
      </c>
    </row>
    <row r="12" spans="2:9" x14ac:dyDescent="0.2">
      <c r="B12" s="18"/>
      <c r="C12" s="19" t="s">
        <v>14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2:9" x14ac:dyDescent="0.2">
      <c r="B13" s="18"/>
      <c r="C13" s="19" t="s">
        <v>15</v>
      </c>
      <c r="D13" s="11">
        <v>13677125.369999999</v>
      </c>
      <c r="E13" s="11">
        <v>338007.98</v>
      </c>
      <c r="F13" s="11">
        <v>14015133.35</v>
      </c>
      <c r="G13" s="11">
        <v>9251082.5399999991</v>
      </c>
      <c r="H13" s="11">
        <v>9251082.5399999991</v>
      </c>
      <c r="I13" s="11">
        <v>4764050.8099999996</v>
      </c>
    </row>
    <row r="14" spans="2:9" x14ac:dyDescent="0.2">
      <c r="B14" s="18"/>
      <c r="C14" s="19" t="s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2:9" x14ac:dyDescent="0.2">
      <c r="B15" s="18"/>
      <c r="C15" s="19" t="s">
        <v>17</v>
      </c>
      <c r="D15" s="11">
        <v>0</v>
      </c>
      <c r="E15" s="11">
        <v>11504.7</v>
      </c>
      <c r="F15" s="11">
        <v>11504.7</v>
      </c>
      <c r="G15" s="11">
        <v>11504.7</v>
      </c>
      <c r="H15" s="11">
        <v>11504.7</v>
      </c>
      <c r="I15" s="11">
        <v>0</v>
      </c>
    </row>
    <row r="16" spans="2:9" x14ac:dyDescent="0.2">
      <c r="B16" s="18"/>
      <c r="C16" s="19" t="s">
        <v>18</v>
      </c>
      <c r="D16" s="11">
        <v>1785742.02</v>
      </c>
      <c r="E16" s="11">
        <v>0</v>
      </c>
      <c r="F16" s="11">
        <v>1785742.02</v>
      </c>
      <c r="G16" s="11">
        <v>0</v>
      </c>
      <c r="H16" s="11">
        <v>0</v>
      </c>
      <c r="I16" s="11">
        <v>1785742.02</v>
      </c>
    </row>
    <row r="17" spans="2:9" x14ac:dyDescent="0.2">
      <c r="B17" s="18"/>
      <c r="C17" s="19" t="s">
        <v>19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20" t="s">
        <v>20</v>
      </c>
      <c r="C18" s="21"/>
      <c r="D18" s="11">
        <f>+D19+D20+D21+D22+D23+D24+D25+D26+D27</f>
        <v>27515827.27</v>
      </c>
      <c r="E18" s="11">
        <f t="shared" ref="E18:I18" si="2">+E19+E20+E21+E22+E23+E24+E25+E26+E27</f>
        <v>1535311.2199999997</v>
      </c>
      <c r="F18" s="11">
        <f t="shared" si="2"/>
        <v>29051138.490000002</v>
      </c>
      <c r="G18" s="11">
        <f t="shared" si="2"/>
        <v>20705404.329999998</v>
      </c>
      <c r="H18" s="11">
        <f t="shared" si="2"/>
        <v>20620520.149999999</v>
      </c>
      <c r="I18" s="11">
        <f t="shared" si="2"/>
        <v>8345734.1600000001</v>
      </c>
    </row>
    <row r="19" spans="2:9" x14ac:dyDescent="0.2">
      <c r="B19" s="18"/>
      <c r="C19" s="19" t="s">
        <v>21</v>
      </c>
      <c r="D19" s="11">
        <v>3295060</v>
      </c>
      <c r="E19" s="11">
        <v>699047.87</v>
      </c>
      <c r="F19" s="11">
        <v>3994107.87</v>
      </c>
      <c r="G19" s="11">
        <v>3131717.97</v>
      </c>
      <c r="H19" s="11">
        <v>3106196.81</v>
      </c>
      <c r="I19" s="11">
        <v>862389.9</v>
      </c>
    </row>
    <row r="20" spans="2:9" x14ac:dyDescent="0.2">
      <c r="B20" s="18"/>
      <c r="C20" s="19" t="s">
        <v>22</v>
      </c>
      <c r="D20" s="11">
        <v>3841288</v>
      </c>
      <c r="E20" s="11">
        <v>37537.99</v>
      </c>
      <c r="F20" s="11">
        <v>3878825.99</v>
      </c>
      <c r="G20" s="11">
        <v>3026329.76</v>
      </c>
      <c r="H20" s="11">
        <v>2969953.76</v>
      </c>
      <c r="I20" s="11">
        <v>852496.23</v>
      </c>
    </row>
    <row r="21" spans="2:9" x14ac:dyDescent="0.2">
      <c r="B21" s="18"/>
      <c r="C21" s="19" t="s">
        <v>23</v>
      </c>
      <c r="D21" s="11">
        <v>2300</v>
      </c>
      <c r="E21" s="11">
        <v>2562.08</v>
      </c>
      <c r="F21" s="11">
        <v>4862.08</v>
      </c>
      <c r="G21" s="11">
        <v>2562.08</v>
      </c>
      <c r="H21" s="11">
        <v>2562.08</v>
      </c>
      <c r="I21" s="11">
        <v>2300</v>
      </c>
    </row>
    <row r="22" spans="2:9" x14ac:dyDescent="0.2">
      <c r="B22" s="18"/>
      <c r="C22" s="19" t="s">
        <v>24</v>
      </c>
      <c r="D22" s="11">
        <v>699405</v>
      </c>
      <c r="E22" s="11">
        <v>251384.35</v>
      </c>
      <c r="F22" s="11">
        <v>950789.35</v>
      </c>
      <c r="G22" s="11">
        <v>546205.27</v>
      </c>
      <c r="H22" s="11">
        <v>546205.27</v>
      </c>
      <c r="I22" s="11">
        <v>404584.08</v>
      </c>
    </row>
    <row r="23" spans="2:9" x14ac:dyDescent="0.2">
      <c r="B23" s="18"/>
      <c r="C23" s="19" t="s">
        <v>25</v>
      </c>
      <c r="D23" s="11">
        <v>887970.27</v>
      </c>
      <c r="E23" s="11">
        <v>114372.01</v>
      </c>
      <c r="F23" s="11">
        <v>1002342.28</v>
      </c>
      <c r="G23" s="11">
        <v>663152.81000000006</v>
      </c>
      <c r="H23" s="11">
        <v>662390.34</v>
      </c>
      <c r="I23" s="11">
        <v>339189.47</v>
      </c>
    </row>
    <row r="24" spans="2:9" x14ac:dyDescent="0.2">
      <c r="B24" s="18"/>
      <c r="C24" s="19" t="s">
        <v>26</v>
      </c>
      <c r="D24" s="11">
        <v>16188830</v>
      </c>
      <c r="E24" s="11">
        <v>-353856.57</v>
      </c>
      <c r="F24" s="11">
        <v>15834973.43</v>
      </c>
      <c r="G24" s="11">
        <v>11591835.83</v>
      </c>
      <c r="H24" s="11">
        <v>11591835.83</v>
      </c>
      <c r="I24" s="11">
        <v>4243137.5999999996</v>
      </c>
    </row>
    <row r="25" spans="2:9" x14ac:dyDescent="0.2">
      <c r="B25" s="18"/>
      <c r="C25" s="19" t="s">
        <v>27</v>
      </c>
      <c r="D25" s="11">
        <v>583650</v>
      </c>
      <c r="E25" s="11">
        <v>203757.21</v>
      </c>
      <c r="F25" s="11">
        <v>787407.21</v>
      </c>
      <c r="G25" s="11">
        <v>329815.31</v>
      </c>
      <c r="H25" s="11">
        <v>329815.31</v>
      </c>
      <c r="I25" s="11">
        <v>457591.9</v>
      </c>
    </row>
    <row r="26" spans="2:9" x14ac:dyDescent="0.2">
      <c r="B26" s="18"/>
      <c r="C26" s="19" t="s">
        <v>28</v>
      </c>
      <c r="D26" s="11">
        <v>126800</v>
      </c>
      <c r="E26" s="11">
        <v>-45953.46</v>
      </c>
      <c r="F26" s="11">
        <v>80846.539999999994</v>
      </c>
      <c r="G26" s="11">
        <v>3500</v>
      </c>
      <c r="H26" s="11">
        <v>3500</v>
      </c>
      <c r="I26" s="11">
        <v>77346.539999999994</v>
      </c>
    </row>
    <row r="27" spans="2:9" x14ac:dyDescent="0.2">
      <c r="B27" s="18"/>
      <c r="C27" s="19" t="s">
        <v>29</v>
      </c>
      <c r="D27" s="11">
        <v>1890524</v>
      </c>
      <c r="E27" s="11">
        <v>626459.74</v>
      </c>
      <c r="F27" s="11">
        <v>2516983.7400000002</v>
      </c>
      <c r="G27" s="11">
        <v>1410285.3</v>
      </c>
      <c r="H27" s="11">
        <v>1408060.75</v>
      </c>
      <c r="I27" s="11">
        <v>1106698.44</v>
      </c>
    </row>
    <row r="28" spans="2:9" x14ac:dyDescent="0.2">
      <c r="B28" s="20" t="s">
        <v>30</v>
      </c>
      <c r="C28" s="21"/>
      <c r="D28" s="11">
        <f>D29+D30+D31+D32+D33+D34+D35+D36+D37</f>
        <v>44560377.120000005</v>
      </c>
      <c r="E28" s="11">
        <f t="shared" ref="E28:H28" si="3">E29+E30+E31+E32+E33+E34+E35+E36+E37</f>
        <v>5741204.2600000007</v>
      </c>
      <c r="F28" s="11">
        <f t="shared" si="3"/>
        <v>50301581.379999995</v>
      </c>
      <c r="G28" s="11">
        <f t="shared" si="3"/>
        <v>36365113.089999996</v>
      </c>
      <c r="H28" s="11">
        <f t="shared" si="3"/>
        <v>35463356.489999995</v>
      </c>
      <c r="I28" s="11">
        <f>I29+I30+I31+I32+I33+I34+I35+I36+I37</f>
        <v>13936468.289999999</v>
      </c>
    </row>
    <row r="29" spans="2:9" x14ac:dyDescent="0.2">
      <c r="B29" s="18"/>
      <c r="C29" s="19" t="s">
        <v>31</v>
      </c>
      <c r="D29" s="11">
        <v>1811604</v>
      </c>
      <c r="E29" s="11">
        <v>364565.16</v>
      </c>
      <c r="F29" s="11">
        <v>2176169.16</v>
      </c>
      <c r="G29" s="11">
        <v>1590416.3</v>
      </c>
      <c r="H29" s="11">
        <v>1589952.3</v>
      </c>
      <c r="I29" s="11">
        <v>585752.86</v>
      </c>
    </row>
    <row r="30" spans="2:9" x14ac:dyDescent="0.2">
      <c r="B30" s="18"/>
      <c r="C30" s="19" t="s">
        <v>32</v>
      </c>
      <c r="D30" s="11">
        <v>8372146.0999999996</v>
      </c>
      <c r="E30" s="11">
        <v>810391.97</v>
      </c>
      <c r="F30" s="11">
        <v>9182538.0700000003</v>
      </c>
      <c r="G30" s="11">
        <v>5877459.0499999998</v>
      </c>
      <c r="H30" s="11">
        <v>5449643.4500000002</v>
      </c>
      <c r="I30" s="11">
        <v>3305079.02</v>
      </c>
    </row>
    <row r="31" spans="2:9" x14ac:dyDescent="0.2">
      <c r="B31" s="18"/>
      <c r="C31" s="19" t="s">
        <v>33</v>
      </c>
      <c r="D31" s="11">
        <v>5013076.18</v>
      </c>
      <c r="E31" s="11">
        <v>2480.0700000000002</v>
      </c>
      <c r="F31" s="11">
        <v>5015556.25</v>
      </c>
      <c r="G31" s="11">
        <v>2599984.75</v>
      </c>
      <c r="H31" s="11">
        <v>2593720.75</v>
      </c>
      <c r="I31" s="11">
        <v>2415571.5</v>
      </c>
    </row>
    <row r="32" spans="2:9" x14ac:dyDescent="0.2">
      <c r="B32" s="18"/>
      <c r="C32" s="19" t="s">
        <v>34</v>
      </c>
      <c r="D32" s="11">
        <v>1006750</v>
      </c>
      <c r="E32" s="11">
        <v>328950.43</v>
      </c>
      <c r="F32" s="11">
        <v>1335700.43</v>
      </c>
      <c r="G32" s="11">
        <v>637841.89</v>
      </c>
      <c r="H32" s="11">
        <v>637841.89</v>
      </c>
      <c r="I32" s="11">
        <v>697858.54</v>
      </c>
    </row>
    <row r="33" spans="2:9" x14ac:dyDescent="0.2">
      <c r="B33" s="18"/>
      <c r="C33" s="19" t="s">
        <v>35</v>
      </c>
      <c r="D33" s="11">
        <v>2492210</v>
      </c>
      <c r="E33" s="11">
        <v>1190457.9099999999</v>
      </c>
      <c r="F33" s="11">
        <v>3682667.91</v>
      </c>
      <c r="G33" s="11">
        <v>2904741.27</v>
      </c>
      <c r="H33" s="11">
        <v>2904741.27</v>
      </c>
      <c r="I33" s="11">
        <v>777926.64</v>
      </c>
    </row>
    <row r="34" spans="2:9" x14ac:dyDescent="0.2">
      <c r="B34" s="18"/>
      <c r="C34" s="19" t="s">
        <v>36</v>
      </c>
      <c r="D34" s="11">
        <v>5649454.0700000003</v>
      </c>
      <c r="E34" s="11">
        <v>-209418.6</v>
      </c>
      <c r="F34" s="11">
        <v>5440035.4699999997</v>
      </c>
      <c r="G34" s="11">
        <v>3319349.23</v>
      </c>
      <c r="H34" s="11">
        <v>3319349.23</v>
      </c>
      <c r="I34" s="11">
        <v>2120686.2400000002</v>
      </c>
    </row>
    <row r="35" spans="2:9" x14ac:dyDescent="0.2">
      <c r="B35" s="18"/>
      <c r="C35" s="19" t="s">
        <v>37</v>
      </c>
      <c r="D35" s="11">
        <v>1472149</v>
      </c>
      <c r="E35" s="11">
        <v>269559.02</v>
      </c>
      <c r="F35" s="11">
        <v>1741708.02</v>
      </c>
      <c r="G35" s="11">
        <v>1253135.08</v>
      </c>
      <c r="H35" s="11">
        <v>1249922.08</v>
      </c>
      <c r="I35" s="11">
        <v>488572.94</v>
      </c>
    </row>
    <row r="36" spans="2:9" x14ac:dyDescent="0.2">
      <c r="B36" s="18"/>
      <c r="C36" s="19" t="s">
        <v>38</v>
      </c>
      <c r="D36" s="11">
        <v>16670237.77</v>
      </c>
      <c r="E36" s="11">
        <v>2799298.43</v>
      </c>
      <c r="F36" s="11">
        <v>19469536.199999999</v>
      </c>
      <c r="G36" s="11">
        <v>16589413.65</v>
      </c>
      <c r="H36" s="11">
        <v>16125413.65</v>
      </c>
      <c r="I36" s="11">
        <v>2880122.55</v>
      </c>
    </row>
    <row r="37" spans="2:9" x14ac:dyDescent="0.2">
      <c r="B37" s="18"/>
      <c r="C37" s="19" t="s">
        <v>39</v>
      </c>
      <c r="D37" s="11">
        <v>2072750</v>
      </c>
      <c r="E37" s="11">
        <v>184919.87</v>
      </c>
      <c r="F37" s="11">
        <v>2257669.87</v>
      </c>
      <c r="G37" s="11">
        <v>1592771.87</v>
      </c>
      <c r="H37" s="11">
        <v>1592771.87</v>
      </c>
      <c r="I37" s="11">
        <v>664898</v>
      </c>
    </row>
    <row r="38" spans="2:9" x14ac:dyDescent="0.2">
      <c r="B38" s="20" t="s">
        <v>40</v>
      </c>
      <c r="C38" s="21"/>
      <c r="D38" s="11">
        <f>D39+D40+D41+D42+D43+D44+D45+D46+D47</f>
        <v>10341709.08</v>
      </c>
      <c r="E38" s="11">
        <f t="shared" ref="E38:H38" si="4">E39+E40+E41+E42+E43+E44+E45+E46+E47</f>
        <v>3790423.08</v>
      </c>
      <c r="F38" s="11">
        <f t="shared" si="4"/>
        <v>14132132.16</v>
      </c>
      <c r="G38" s="11">
        <f t="shared" si="4"/>
        <v>11359071.439999999</v>
      </c>
      <c r="H38" s="11">
        <f t="shared" si="4"/>
        <v>11359071.439999999</v>
      </c>
      <c r="I38" s="11">
        <f>I39+I40+I41+I42+I43+I44+I45+I46+I47</f>
        <v>2773060.72</v>
      </c>
    </row>
    <row r="39" spans="2:9" x14ac:dyDescent="0.2">
      <c r="B39" s="18"/>
      <c r="C39" s="19" t="s">
        <v>41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2:9" x14ac:dyDescent="0.2">
      <c r="B40" s="18"/>
      <c r="C40" s="19" t="s">
        <v>42</v>
      </c>
      <c r="D40" s="11">
        <v>1722710.93</v>
      </c>
      <c r="E40" s="11">
        <v>107613.49</v>
      </c>
      <c r="F40" s="11">
        <v>1830324.42</v>
      </c>
      <c r="G40" s="11">
        <v>1238834.52</v>
      </c>
      <c r="H40" s="11">
        <v>1238834.52</v>
      </c>
      <c r="I40" s="11">
        <v>591489.9</v>
      </c>
    </row>
    <row r="41" spans="2:9" x14ac:dyDescent="0.2">
      <c r="B41" s="18"/>
      <c r="C41" s="19" t="s">
        <v>43</v>
      </c>
      <c r="D41" s="11">
        <v>680000</v>
      </c>
      <c r="E41" s="11">
        <v>0</v>
      </c>
      <c r="F41" s="11">
        <v>680000</v>
      </c>
      <c r="G41" s="11">
        <v>655448</v>
      </c>
      <c r="H41" s="11">
        <v>655448</v>
      </c>
      <c r="I41" s="11">
        <v>24552</v>
      </c>
    </row>
    <row r="42" spans="2:9" x14ac:dyDescent="0.2">
      <c r="B42" s="18"/>
      <c r="C42" s="19" t="s">
        <v>44</v>
      </c>
      <c r="D42" s="11">
        <v>5912498.1500000004</v>
      </c>
      <c r="E42" s="11">
        <v>3682809.59</v>
      </c>
      <c r="F42" s="11">
        <v>9595307.7400000002</v>
      </c>
      <c r="G42" s="11">
        <v>7906158.9199999999</v>
      </c>
      <c r="H42" s="11">
        <v>7906158.9199999999</v>
      </c>
      <c r="I42" s="11">
        <v>1689148.82</v>
      </c>
    </row>
    <row r="43" spans="2:9" x14ac:dyDescent="0.2">
      <c r="B43" s="18"/>
      <c r="C43" s="19" t="s">
        <v>45</v>
      </c>
      <c r="D43" s="11">
        <v>1666500</v>
      </c>
      <c r="E43" s="11">
        <v>0</v>
      </c>
      <c r="F43" s="11">
        <v>1666500</v>
      </c>
      <c r="G43" s="11">
        <v>1243630</v>
      </c>
      <c r="H43" s="11">
        <v>1243630</v>
      </c>
      <c r="I43" s="11">
        <v>422870</v>
      </c>
    </row>
    <row r="44" spans="2:9" x14ac:dyDescent="0.2">
      <c r="B44" s="18"/>
      <c r="C44" s="19" t="s">
        <v>46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2:9" x14ac:dyDescent="0.2">
      <c r="B45" s="18"/>
      <c r="C45" s="19" t="s">
        <v>47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2:9" x14ac:dyDescent="0.2">
      <c r="B46" s="18"/>
      <c r="C46" s="19" t="s">
        <v>48</v>
      </c>
      <c r="D46" s="11">
        <v>360000</v>
      </c>
      <c r="E46" s="11">
        <v>0</v>
      </c>
      <c r="F46" s="11">
        <v>360000</v>
      </c>
      <c r="G46" s="11">
        <v>315000</v>
      </c>
      <c r="H46" s="11">
        <v>315000</v>
      </c>
      <c r="I46" s="11">
        <v>45000</v>
      </c>
    </row>
    <row r="47" spans="2:9" x14ac:dyDescent="0.2">
      <c r="B47" s="18"/>
      <c r="C47" s="19" t="s">
        <v>49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2:9" x14ac:dyDescent="0.2">
      <c r="B48" s="20" t="s">
        <v>50</v>
      </c>
      <c r="C48" s="21"/>
      <c r="D48" s="11">
        <f>D49+D50+D51+D52+D53+D54+D55+D56+D57</f>
        <v>0</v>
      </c>
      <c r="E48" s="11">
        <f t="shared" ref="E48:H48" si="5">E49+E50+E51+E52+E53+E54+E55+E56+E57</f>
        <v>201990.88</v>
      </c>
      <c r="F48" s="11">
        <f t="shared" si="5"/>
        <v>201990.88</v>
      </c>
      <c r="G48" s="11">
        <f t="shared" si="5"/>
        <v>201990.88</v>
      </c>
      <c r="H48" s="11">
        <f t="shared" si="5"/>
        <v>201990.88</v>
      </c>
      <c r="I48" s="11">
        <f>I49+I50+I51+I52+I53+I54+I55+I56+I57</f>
        <v>0</v>
      </c>
    </row>
    <row r="49" spans="2:9" x14ac:dyDescent="0.2">
      <c r="B49" s="18"/>
      <c r="C49" s="19" t="s">
        <v>51</v>
      </c>
      <c r="D49" s="11">
        <v>0</v>
      </c>
      <c r="E49" s="11">
        <v>168786.75</v>
      </c>
      <c r="F49" s="11">
        <v>168786.75</v>
      </c>
      <c r="G49" s="11">
        <v>168786.75</v>
      </c>
      <c r="H49" s="11">
        <v>168786.75</v>
      </c>
      <c r="I49" s="11">
        <v>0</v>
      </c>
    </row>
    <row r="50" spans="2:9" x14ac:dyDescent="0.2">
      <c r="B50" s="18"/>
      <c r="C50" s="19" t="s">
        <v>52</v>
      </c>
      <c r="D50" s="11">
        <v>0</v>
      </c>
      <c r="E50" s="11">
        <v>26668.400000000001</v>
      </c>
      <c r="F50" s="11">
        <v>26668.400000000001</v>
      </c>
      <c r="G50" s="11">
        <v>26668.400000000001</v>
      </c>
      <c r="H50" s="11">
        <v>26668.400000000001</v>
      </c>
      <c r="I50" s="11">
        <v>0</v>
      </c>
    </row>
    <row r="51" spans="2:9" x14ac:dyDescent="0.2">
      <c r="B51" s="18"/>
      <c r="C51" s="19" t="s">
        <v>53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2:9" x14ac:dyDescent="0.2">
      <c r="B52" s="18"/>
      <c r="C52" s="19" t="s">
        <v>54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2:9" x14ac:dyDescent="0.2">
      <c r="B53" s="18"/>
      <c r="C53" s="19" t="s">
        <v>55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2:9" x14ac:dyDescent="0.2">
      <c r="B54" s="18"/>
      <c r="C54" s="19" t="s">
        <v>56</v>
      </c>
      <c r="D54" s="11">
        <v>0</v>
      </c>
      <c r="E54" s="11">
        <v>6535.73</v>
      </c>
      <c r="F54" s="11">
        <v>6535.73</v>
      </c>
      <c r="G54" s="11">
        <v>6535.73</v>
      </c>
      <c r="H54" s="11">
        <v>6535.73</v>
      </c>
      <c r="I54" s="11">
        <v>0</v>
      </c>
    </row>
    <row r="55" spans="2:9" x14ac:dyDescent="0.2">
      <c r="B55" s="18"/>
      <c r="C55" s="19" t="s">
        <v>57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2:9" x14ac:dyDescent="0.2">
      <c r="B56" s="18"/>
      <c r="C56" s="19" t="s">
        <v>58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2:9" x14ac:dyDescent="0.2">
      <c r="B57" s="18"/>
      <c r="C57" s="19" t="s">
        <v>59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2:9" x14ac:dyDescent="0.2">
      <c r="B58" s="20" t="s">
        <v>60</v>
      </c>
      <c r="C58" s="21"/>
      <c r="D58" s="11">
        <f>D59+D60+D61</f>
        <v>0</v>
      </c>
      <c r="E58" s="11">
        <f t="shared" ref="E58:H58" si="6">E59+E60+E61</f>
        <v>935926.43</v>
      </c>
      <c r="F58" s="11">
        <f t="shared" si="6"/>
        <v>935926.43</v>
      </c>
      <c r="G58" s="11">
        <f t="shared" si="6"/>
        <v>935926.43</v>
      </c>
      <c r="H58" s="11">
        <f t="shared" si="6"/>
        <v>935926.43</v>
      </c>
      <c r="I58" s="11">
        <f>I59+I60+I61</f>
        <v>0</v>
      </c>
    </row>
    <row r="59" spans="2:9" x14ac:dyDescent="0.2">
      <c r="B59" s="18"/>
      <c r="C59" s="19" t="s">
        <v>61</v>
      </c>
      <c r="D59" s="11">
        <v>0</v>
      </c>
      <c r="E59" s="11">
        <v>935926.43</v>
      </c>
      <c r="F59" s="11">
        <v>935926.43</v>
      </c>
      <c r="G59" s="11">
        <v>935926.43</v>
      </c>
      <c r="H59" s="11">
        <v>935926.43</v>
      </c>
      <c r="I59" s="11">
        <v>0</v>
      </c>
    </row>
    <row r="60" spans="2:9" x14ac:dyDescent="0.2">
      <c r="B60" s="18"/>
      <c r="C60" s="19" t="s">
        <v>62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2:9" x14ac:dyDescent="0.2">
      <c r="B61" s="18"/>
      <c r="C61" s="19" t="s">
        <v>63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2:9" x14ac:dyDescent="0.2">
      <c r="B62" s="20" t="s">
        <v>64</v>
      </c>
      <c r="C62" s="21"/>
      <c r="D62" s="11">
        <f>D63+D64+D65+D66+D67+D69+D70</f>
        <v>0</v>
      </c>
      <c r="E62" s="11">
        <f t="shared" ref="E62:I62" si="7">E63+E64+E65+E66+E67+E69+E70</f>
        <v>0</v>
      </c>
      <c r="F62" s="11">
        <f t="shared" si="7"/>
        <v>0</v>
      </c>
      <c r="G62" s="11">
        <f t="shared" si="7"/>
        <v>0</v>
      </c>
      <c r="H62" s="11">
        <f t="shared" si="7"/>
        <v>0</v>
      </c>
      <c r="I62" s="11">
        <f t="shared" si="7"/>
        <v>0</v>
      </c>
    </row>
    <row r="63" spans="2:9" x14ac:dyDescent="0.2">
      <c r="B63" s="18"/>
      <c r="C63" s="19" t="s">
        <v>65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2:9" x14ac:dyDescent="0.2">
      <c r="B64" s="18"/>
      <c r="C64" s="19" t="s">
        <v>66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">
      <c r="B65" s="18"/>
      <c r="C65" s="19" t="s">
        <v>67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2:9" x14ac:dyDescent="0.2">
      <c r="B66" s="18"/>
      <c r="C66" s="19" t="s">
        <v>68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">
      <c r="B67" s="18"/>
      <c r="C67" s="19" t="s">
        <v>69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2:9" x14ac:dyDescent="0.2">
      <c r="B68" s="18"/>
      <c r="C68" s="19" t="s">
        <v>70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18"/>
      <c r="C69" s="19" t="s">
        <v>71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18"/>
      <c r="C70" s="19" t="s">
        <v>72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20" t="s">
        <v>73</v>
      </c>
      <c r="C71" s="21"/>
      <c r="D71" s="11">
        <f>D72+D73+D74</f>
        <v>350000</v>
      </c>
      <c r="E71" s="11">
        <f t="shared" ref="E71:H71" si="8">E72+E73+E74</f>
        <v>845812.81</v>
      </c>
      <c r="F71" s="11">
        <f t="shared" si="8"/>
        <v>1195812.81</v>
      </c>
      <c r="G71" s="11">
        <f t="shared" si="8"/>
        <v>1140407.04</v>
      </c>
      <c r="H71" s="11">
        <f t="shared" si="8"/>
        <v>1140407.04</v>
      </c>
      <c r="I71" s="11">
        <f>I72+I73+I74</f>
        <v>55405.77</v>
      </c>
    </row>
    <row r="72" spans="2:9" x14ac:dyDescent="0.2">
      <c r="B72" s="18"/>
      <c r="C72" s="19" t="s">
        <v>74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18"/>
      <c r="C73" s="19" t="s">
        <v>75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18"/>
      <c r="C74" s="19" t="s">
        <v>76</v>
      </c>
      <c r="D74" s="11">
        <v>350000</v>
      </c>
      <c r="E74" s="11">
        <v>845812.81</v>
      </c>
      <c r="F74" s="11">
        <v>1195812.81</v>
      </c>
      <c r="G74" s="11">
        <v>1140407.04</v>
      </c>
      <c r="H74" s="11">
        <v>1140407.04</v>
      </c>
      <c r="I74" s="11">
        <v>55405.77</v>
      </c>
    </row>
    <row r="75" spans="2:9" x14ac:dyDescent="0.2">
      <c r="B75" s="20" t="s">
        <v>77</v>
      </c>
      <c r="C75" s="21"/>
      <c r="D75" s="11">
        <f>D76+D77+D78+D79+D80+D81+D82</f>
        <v>0</v>
      </c>
      <c r="E75" s="11">
        <f t="shared" ref="E75:H75" si="9">E76+E77+E78+E79+E80+E81+E82</f>
        <v>0</v>
      </c>
      <c r="F75" s="11">
        <f t="shared" si="9"/>
        <v>0</v>
      </c>
      <c r="G75" s="11">
        <f t="shared" si="9"/>
        <v>0</v>
      </c>
      <c r="H75" s="11">
        <f t="shared" si="9"/>
        <v>0</v>
      </c>
      <c r="I75" s="11">
        <f>I76+I77+I78+I79+I80+I81+I82</f>
        <v>0</v>
      </c>
    </row>
    <row r="76" spans="2:9" x14ac:dyDescent="0.2">
      <c r="B76" s="18"/>
      <c r="C76" s="19" t="s">
        <v>78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18"/>
      <c r="C77" s="19" t="s">
        <v>79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2:9" x14ac:dyDescent="0.2">
      <c r="B78" s="18"/>
      <c r="C78" s="19" t="s">
        <v>80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2:9" x14ac:dyDescent="0.2">
      <c r="B79" s="18"/>
      <c r="C79" s="19" t="s">
        <v>81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2:9" x14ac:dyDescent="0.2">
      <c r="B80" s="18"/>
      <c r="C80" s="19" t="s">
        <v>82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2:12" x14ac:dyDescent="0.2">
      <c r="B81" s="18"/>
      <c r="C81" s="19" t="s">
        <v>83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2:12" x14ac:dyDescent="0.2">
      <c r="B82" s="18"/>
      <c r="C82" s="19" t="s">
        <v>84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</row>
    <row r="83" spans="2:12" x14ac:dyDescent="0.2">
      <c r="B83" s="40"/>
      <c r="C83" s="41"/>
      <c r="D83" s="12"/>
      <c r="E83" s="12"/>
      <c r="F83" s="12"/>
      <c r="G83" s="12"/>
      <c r="H83" s="12"/>
      <c r="I83" s="12"/>
    </row>
    <row r="84" spans="2:12" x14ac:dyDescent="0.2">
      <c r="B84" s="40" t="s">
        <v>85</v>
      </c>
      <c r="C84" s="41"/>
      <c r="D84" s="15">
        <f>+D85+D93+D103+D113+D123+D133+D137+D146+D150</f>
        <v>145089516.13999999</v>
      </c>
      <c r="E84" s="15">
        <f t="shared" ref="E84:I84" si="10">+E85+E93+E103+E113+E123+E133+E137+E146+E150</f>
        <v>267965.4599999974</v>
      </c>
      <c r="F84" s="15">
        <f t="shared" si="10"/>
        <v>145357481.59999999</v>
      </c>
      <c r="G84" s="15">
        <f t="shared" si="10"/>
        <v>77345325.440000013</v>
      </c>
      <c r="H84" s="15">
        <f t="shared" si="10"/>
        <v>61528533.639999993</v>
      </c>
      <c r="I84" s="15">
        <f t="shared" si="10"/>
        <v>68012156.159999996</v>
      </c>
      <c r="L84" s="16"/>
    </row>
    <row r="85" spans="2:12" x14ac:dyDescent="0.2">
      <c r="B85" s="20" t="s">
        <v>12</v>
      </c>
      <c r="C85" s="21"/>
      <c r="D85" s="11">
        <f t="shared" ref="D85:I85" si="11">D86+D87+D88+D89+D90+D91+D92</f>
        <v>13490619.75</v>
      </c>
      <c r="E85" s="11">
        <f t="shared" si="11"/>
        <v>0</v>
      </c>
      <c r="F85" s="11">
        <f t="shared" si="11"/>
        <v>13490619.75</v>
      </c>
      <c r="G85" s="11">
        <f t="shared" si="11"/>
        <v>6680383.1699999999</v>
      </c>
      <c r="H85" s="11">
        <f t="shared" si="11"/>
        <v>6680383.1699999999</v>
      </c>
      <c r="I85" s="11">
        <f t="shared" si="11"/>
        <v>6810236.5800000001</v>
      </c>
    </row>
    <row r="86" spans="2:12" x14ac:dyDescent="0.2">
      <c r="B86" s="18"/>
      <c r="C86" s="19" t="s">
        <v>13</v>
      </c>
      <c r="D86" s="11">
        <v>9045600</v>
      </c>
      <c r="E86" s="11">
        <v>0</v>
      </c>
      <c r="F86" s="11">
        <v>9045600</v>
      </c>
      <c r="G86" s="11">
        <v>3963855.69</v>
      </c>
      <c r="H86" s="11">
        <v>3963855.69</v>
      </c>
      <c r="I86" s="11">
        <v>5081744.3099999996</v>
      </c>
      <c r="L86" s="16"/>
    </row>
    <row r="87" spans="2:12" x14ac:dyDescent="0.2">
      <c r="B87" s="18"/>
      <c r="C87" s="19" t="s">
        <v>14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</row>
    <row r="88" spans="2:12" x14ac:dyDescent="0.2">
      <c r="B88" s="18"/>
      <c r="C88" s="19" t="s">
        <v>15</v>
      </c>
      <c r="D88" s="11">
        <v>4445019.75</v>
      </c>
      <c r="E88" s="11">
        <v>0</v>
      </c>
      <c r="F88" s="11">
        <v>4445019.75</v>
      </c>
      <c r="G88" s="11">
        <v>2716527.48</v>
      </c>
      <c r="H88" s="11">
        <v>2716527.48</v>
      </c>
      <c r="I88" s="11">
        <v>1728492.27</v>
      </c>
    </row>
    <row r="89" spans="2:12" x14ac:dyDescent="0.2">
      <c r="B89" s="18"/>
      <c r="C89" s="19" t="s">
        <v>16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2:12" x14ac:dyDescent="0.2">
      <c r="B90" s="18"/>
      <c r="C90" s="19" t="s">
        <v>17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2:12" x14ac:dyDescent="0.2">
      <c r="B91" s="18"/>
      <c r="C91" s="19" t="s">
        <v>18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2:12" x14ac:dyDescent="0.2">
      <c r="B92" s="18"/>
      <c r="C92" s="19" t="s">
        <v>19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</row>
    <row r="93" spans="2:12" x14ac:dyDescent="0.2">
      <c r="B93" s="20" t="s">
        <v>20</v>
      </c>
      <c r="C93" s="21"/>
      <c r="D93" s="11">
        <f t="shared" ref="D93:I93" si="12">D94+D95+D96+D97+D98+D99+D100+D101+D102</f>
        <v>0</v>
      </c>
      <c r="E93" s="11">
        <f t="shared" si="12"/>
        <v>6298712.1399999997</v>
      </c>
      <c r="F93" s="11">
        <f t="shared" si="12"/>
        <v>6298712.1399999997</v>
      </c>
      <c r="G93" s="11">
        <f t="shared" si="12"/>
        <v>6059117.6200000001</v>
      </c>
      <c r="H93" s="11">
        <f t="shared" si="12"/>
        <v>6059117.6200000001</v>
      </c>
      <c r="I93" s="11">
        <f t="shared" si="12"/>
        <v>239594.52</v>
      </c>
    </row>
    <row r="94" spans="2:12" x14ac:dyDescent="0.2">
      <c r="B94" s="18"/>
      <c r="C94" s="19" t="s">
        <v>21</v>
      </c>
      <c r="D94" s="11">
        <v>0</v>
      </c>
      <c r="E94" s="11">
        <v>80035.360000000001</v>
      </c>
      <c r="F94" s="11">
        <v>80035.360000000001</v>
      </c>
      <c r="G94" s="11">
        <v>80035.360000000001</v>
      </c>
      <c r="H94" s="11">
        <v>80035.360000000001</v>
      </c>
      <c r="I94" s="11">
        <v>0</v>
      </c>
    </row>
    <row r="95" spans="2:12" x14ac:dyDescent="0.2">
      <c r="B95" s="18"/>
      <c r="C95" s="19" t="s">
        <v>22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2:12" x14ac:dyDescent="0.2">
      <c r="B96" s="18"/>
      <c r="C96" s="19" t="s">
        <v>23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2:9" x14ac:dyDescent="0.2">
      <c r="B97" s="18"/>
      <c r="C97" s="19" t="s">
        <v>24</v>
      </c>
      <c r="D97" s="11">
        <v>0</v>
      </c>
      <c r="E97" s="11">
        <v>5454501.0599999996</v>
      </c>
      <c r="F97" s="11">
        <v>5454501.0599999996</v>
      </c>
      <c r="G97" s="11">
        <v>5454501.0599999996</v>
      </c>
      <c r="H97" s="11">
        <v>5454501.0599999996</v>
      </c>
      <c r="I97" s="11">
        <v>0</v>
      </c>
    </row>
    <row r="98" spans="2:9" x14ac:dyDescent="0.2">
      <c r="B98" s="18"/>
      <c r="C98" s="19" t="s">
        <v>25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2:9" x14ac:dyDescent="0.2">
      <c r="B99" s="18"/>
      <c r="C99" s="19" t="s">
        <v>26</v>
      </c>
      <c r="D99" s="11">
        <v>0</v>
      </c>
      <c r="E99" s="11">
        <v>119128.93</v>
      </c>
      <c r="F99" s="11">
        <v>119128.93</v>
      </c>
      <c r="G99" s="11">
        <v>0</v>
      </c>
      <c r="H99" s="11">
        <v>0</v>
      </c>
      <c r="I99" s="11">
        <v>119128.93</v>
      </c>
    </row>
    <row r="100" spans="2:9" x14ac:dyDescent="0.2">
      <c r="B100" s="18"/>
      <c r="C100" s="19" t="s">
        <v>27</v>
      </c>
      <c r="D100" s="11">
        <v>0</v>
      </c>
      <c r="E100" s="11">
        <v>188557.59</v>
      </c>
      <c r="F100" s="11">
        <v>188557.59</v>
      </c>
      <c r="G100" s="11">
        <v>68092</v>
      </c>
      <c r="H100" s="11">
        <v>68092</v>
      </c>
      <c r="I100" s="11">
        <v>120465.59</v>
      </c>
    </row>
    <row r="101" spans="2:9" x14ac:dyDescent="0.2">
      <c r="B101" s="18"/>
      <c r="C101" s="19" t="s">
        <v>28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2:9" x14ac:dyDescent="0.2">
      <c r="B102" s="18"/>
      <c r="C102" s="19" t="s">
        <v>29</v>
      </c>
      <c r="D102" s="11">
        <v>0</v>
      </c>
      <c r="E102" s="11">
        <v>456489.2</v>
      </c>
      <c r="F102" s="11">
        <v>456489.2</v>
      </c>
      <c r="G102" s="11">
        <v>456489.2</v>
      </c>
      <c r="H102" s="11">
        <v>456489.2</v>
      </c>
      <c r="I102" s="11">
        <v>0</v>
      </c>
    </row>
    <row r="103" spans="2:9" x14ac:dyDescent="0.2">
      <c r="B103" s="20" t="s">
        <v>30</v>
      </c>
      <c r="C103" s="21"/>
      <c r="D103" s="11">
        <f t="shared" ref="D103:I103" si="13">D104+D105+D106+D107+D108+D109+D110+D111+D112</f>
        <v>7080000</v>
      </c>
      <c r="E103" s="11">
        <f t="shared" si="13"/>
        <v>7011441.6399999997</v>
      </c>
      <c r="F103" s="11">
        <f t="shared" si="13"/>
        <v>14091441.640000001</v>
      </c>
      <c r="G103" s="11">
        <f t="shared" si="13"/>
        <v>11746618.42</v>
      </c>
      <c r="H103" s="11">
        <f t="shared" si="13"/>
        <v>8216750.9799999995</v>
      </c>
      <c r="I103" s="11">
        <f t="shared" si="13"/>
        <v>2344823.2200000002</v>
      </c>
    </row>
    <row r="104" spans="2:9" x14ac:dyDescent="0.2">
      <c r="B104" s="18"/>
      <c r="C104" s="19" t="s">
        <v>31</v>
      </c>
      <c r="D104" s="11">
        <v>7080000</v>
      </c>
      <c r="E104" s="11">
        <v>5126055.22</v>
      </c>
      <c r="F104" s="11">
        <v>12206055.220000001</v>
      </c>
      <c r="G104" s="11">
        <v>9861232</v>
      </c>
      <c r="H104" s="11">
        <v>7138724.5599999996</v>
      </c>
      <c r="I104" s="11">
        <v>2344823.2200000002</v>
      </c>
    </row>
    <row r="105" spans="2:9" x14ac:dyDescent="0.2">
      <c r="B105" s="18"/>
      <c r="C105" s="19" t="s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2:9" x14ac:dyDescent="0.2">
      <c r="B106" s="18"/>
      <c r="C106" s="19" t="s">
        <v>33</v>
      </c>
      <c r="D106" s="11">
        <v>0</v>
      </c>
      <c r="E106" s="11">
        <v>1614720</v>
      </c>
      <c r="F106" s="11">
        <v>1614720</v>
      </c>
      <c r="G106" s="11">
        <v>1614720</v>
      </c>
      <c r="H106" s="11">
        <v>807360</v>
      </c>
      <c r="I106" s="11">
        <v>0</v>
      </c>
    </row>
    <row r="107" spans="2:9" x14ac:dyDescent="0.2">
      <c r="B107" s="18"/>
      <c r="C107" s="19" t="s">
        <v>34</v>
      </c>
      <c r="D107" s="11">
        <v>0</v>
      </c>
      <c r="E107" s="11">
        <v>3349.85</v>
      </c>
      <c r="F107" s="11">
        <v>3349.85</v>
      </c>
      <c r="G107" s="11">
        <v>3349.85</v>
      </c>
      <c r="H107" s="11">
        <v>3349.85</v>
      </c>
      <c r="I107" s="11">
        <v>0</v>
      </c>
    </row>
    <row r="108" spans="2:9" x14ac:dyDescent="0.2">
      <c r="B108" s="18"/>
      <c r="C108" s="19" t="s">
        <v>35</v>
      </c>
      <c r="D108" s="11">
        <v>0</v>
      </c>
      <c r="E108" s="11">
        <v>267316.57</v>
      </c>
      <c r="F108" s="11">
        <v>267316.57</v>
      </c>
      <c r="G108" s="11">
        <v>267316.57</v>
      </c>
      <c r="H108" s="11">
        <v>267316.57</v>
      </c>
      <c r="I108" s="11">
        <v>0</v>
      </c>
    </row>
    <row r="109" spans="2:9" x14ac:dyDescent="0.2">
      <c r="B109" s="18"/>
      <c r="C109" s="19" t="s">
        <v>36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2:9" x14ac:dyDescent="0.2">
      <c r="B110" s="18"/>
      <c r="C110" s="19" t="s">
        <v>37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2:9" x14ac:dyDescent="0.2">
      <c r="B111" s="18"/>
      <c r="C111" s="19" t="s">
        <v>38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2:9" x14ac:dyDescent="0.2">
      <c r="B112" s="18"/>
      <c r="C112" s="19" t="s">
        <v>39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</row>
    <row r="113" spans="2:9" x14ac:dyDescent="0.2">
      <c r="B113" s="20" t="s">
        <v>40</v>
      </c>
      <c r="C113" s="21"/>
      <c r="D113" s="11">
        <f t="shared" ref="D113:I113" si="14">D114+D115+D116+D117+D118+D119+D120+D121+D122</f>
        <v>0</v>
      </c>
      <c r="E113" s="11">
        <f t="shared" si="14"/>
        <v>5167806.5999999996</v>
      </c>
      <c r="F113" s="11">
        <f t="shared" si="14"/>
        <v>5167806.5999999996</v>
      </c>
      <c r="G113" s="11">
        <f t="shared" si="14"/>
        <v>5167806.5999999996</v>
      </c>
      <c r="H113" s="11">
        <f t="shared" si="14"/>
        <v>5167806.5999999996</v>
      </c>
      <c r="I113" s="11">
        <f t="shared" si="14"/>
        <v>0</v>
      </c>
    </row>
    <row r="114" spans="2:9" x14ac:dyDescent="0.2">
      <c r="B114" s="18"/>
      <c r="C114" s="19" t="s">
        <v>41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2:9" x14ac:dyDescent="0.2">
      <c r="B115" s="18"/>
      <c r="C115" s="19" t="s">
        <v>42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2:9" x14ac:dyDescent="0.2">
      <c r="B116" s="18"/>
      <c r="C116" s="19" t="s">
        <v>43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2:9" x14ac:dyDescent="0.2">
      <c r="B117" s="18"/>
      <c r="C117" s="19" t="s">
        <v>44</v>
      </c>
      <c r="D117" s="11">
        <v>0</v>
      </c>
      <c r="E117" s="11">
        <v>5167806.5999999996</v>
      </c>
      <c r="F117" s="11">
        <v>5167806.5999999996</v>
      </c>
      <c r="G117" s="11">
        <v>5167806.5999999996</v>
      </c>
      <c r="H117" s="11">
        <v>5167806.5999999996</v>
      </c>
      <c r="I117" s="11">
        <v>0</v>
      </c>
    </row>
    <row r="118" spans="2:9" x14ac:dyDescent="0.2">
      <c r="B118" s="18"/>
      <c r="C118" s="19" t="s">
        <v>45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2:9" x14ac:dyDescent="0.2">
      <c r="B119" s="18"/>
      <c r="C119" s="19" t="s">
        <v>46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2:9" x14ac:dyDescent="0.2">
      <c r="B120" s="18"/>
      <c r="C120" s="19" t="s">
        <v>47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2:9" x14ac:dyDescent="0.2">
      <c r="B121" s="18"/>
      <c r="C121" s="19" t="s">
        <v>48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2:9" x14ac:dyDescent="0.2">
      <c r="B122" s="18"/>
      <c r="C122" s="19" t="s">
        <v>49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</row>
    <row r="123" spans="2:9" x14ac:dyDescent="0.2">
      <c r="B123" s="20" t="s">
        <v>50</v>
      </c>
      <c r="C123" s="21"/>
      <c r="D123" s="11">
        <f t="shared" ref="D123:H123" si="15">D124+D125+D126+D127+D128+D129+D130+D131+D132</f>
        <v>0</v>
      </c>
      <c r="E123" s="11">
        <f t="shared" si="15"/>
        <v>5949335.6600000001</v>
      </c>
      <c r="F123" s="11">
        <f t="shared" si="15"/>
        <v>5949335.6600000001</v>
      </c>
      <c r="G123" s="11">
        <f t="shared" si="15"/>
        <v>5949333.6600000001</v>
      </c>
      <c r="H123" s="11">
        <f t="shared" si="15"/>
        <v>462643.95</v>
      </c>
      <c r="I123" s="11">
        <f>I124+I125+I126+I127+I128+I129+I130+I131+I132</f>
        <v>2</v>
      </c>
    </row>
    <row r="124" spans="2:9" x14ac:dyDescent="0.2">
      <c r="B124" s="18"/>
      <c r="C124" s="19" t="s">
        <v>51</v>
      </c>
      <c r="D124" s="11">
        <v>0</v>
      </c>
      <c r="E124" s="11">
        <v>949087.19</v>
      </c>
      <c r="F124" s="11">
        <v>949087.19</v>
      </c>
      <c r="G124" s="11">
        <v>949087.19</v>
      </c>
      <c r="H124" s="11">
        <v>434279.8</v>
      </c>
      <c r="I124" s="11">
        <v>0</v>
      </c>
    </row>
    <row r="125" spans="2:9" x14ac:dyDescent="0.2">
      <c r="B125" s="18"/>
      <c r="C125" s="19" t="s">
        <v>52</v>
      </c>
      <c r="D125" s="11">
        <v>0</v>
      </c>
      <c r="E125" s="11">
        <v>1100373.9099999999</v>
      </c>
      <c r="F125" s="11">
        <v>1100373.9099999999</v>
      </c>
      <c r="G125" s="11">
        <v>1100373.9099999999</v>
      </c>
      <c r="H125" s="11">
        <v>0</v>
      </c>
      <c r="I125" s="11">
        <v>0</v>
      </c>
    </row>
    <row r="126" spans="2:9" x14ac:dyDescent="0.2">
      <c r="B126" s="18"/>
      <c r="C126" s="19" t="s">
        <v>53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2:9" x14ac:dyDescent="0.2">
      <c r="B127" s="18"/>
      <c r="C127" s="19" t="s">
        <v>54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</row>
    <row r="128" spans="2:9" x14ac:dyDescent="0.2">
      <c r="B128" s="18"/>
      <c r="C128" s="19" t="s">
        <v>55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</row>
    <row r="129" spans="2:9" x14ac:dyDescent="0.2">
      <c r="B129" s="18"/>
      <c r="C129" s="19" t="s">
        <v>56</v>
      </c>
      <c r="D129" s="11">
        <v>0</v>
      </c>
      <c r="E129" s="11">
        <v>3899874.56</v>
      </c>
      <c r="F129" s="11">
        <v>3899874.56</v>
      </c>
      <c r="G129" s="11">
        <v>3899872.56</v>
      </c>
      <c r="H129" s="11">
        <v>28364.15</v>
      </c>
      <c r="I129" s="11">
        <v>2</v>
      </c>
    </row>
    <row r="130" spans="2:9" x14ac:dyDescent="0.2">
      <c r="B130" s="18"/>
      <c r="C130" s="19" t="s">
        <v>57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2:9" x14ac:dyDescent="0.2">
      <c r="B131" s="18"/>
      <c r="C131" s="19" t="s">
        <v>58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2:9" x14ac:dyDescent="0.2">
      <c r="B132" s="18"/>
      <c r="C132" s="19" t="s">
        <v>59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2:9" x14ac:dyDescent="0.2">
      <c r="B133" s="20" t="s">
        <v>60</v>
      </c>
      <c r="C133" s="21"/>
      <c r="D133" s="11">
        <f>D134+D135+D136</f>
        <v>109443307.39</v>
      </c>
      <c r="E133" s="11">
        <f t="shared" ref="E133:I133" si="16">E134+E135+E136</f>
        <v>-26156534.260000002</v>
      </c>
      <c r="F133" s="11">
        <f t="shared" si="16"/>
        <v>83286773.129999995</v>
      </c>
      <c r="G133" s="11">
        <f t="shared" si="16"/>
        <v>27716321.620000001</v>
      </c>
      <c r="H133" s="11">
        <f t="shared" si="16"/>
        <v>20916086.969999999</v>
      </c>
      <c r="I133" s="11">
        <f t="shared" si="16"/>
        <v>55570451.509999998</v>
      </c>
    </row>
    <row r="134" spans="2:9" x14ac:dyDescent="0.2">
      <c r="B134" s="18"/>
      <c r="C134" s="19" t="s">
        <v>61</v>
      </c>
      <c r="D134" s="11">
        <v>109443307.39</v>
      </c>
      <c r="E134" s="11">
        <v>-26156534.260000002</v>
      </c>
      <c r="F134" s="11">
        <v>83286773.129999995</v>
      </c>
      <c r="G134" s="11">
        <v>27716321.620000001</v>
      </c>
      <c r="H134" s="11">
        <v>20916086.969999999</v>
      </c>
      <c r="I134" s="11">
        <v>55570451.509999998</v>
      </c>
    </row>
    <row r="135" spans="2:9" x14ac:dyDescent="0.2">
      <c r="B135" s="18"/>
      <c r="C135" s="19" t="s">
        <v>62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2:9" x14ac:dyDescent="0.2">
      <c r="B136" s="18"/>
      <c r="C136" s="19" t="s">
        <v>63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2:9" x14ac:dyDescent="0.2">
      <c r="B137" s="20" t="s">
        <v>64</v>
      </c>
      <c r="C137" s="21"/>
      <c r="D137" s="11">
        <f t="shared" ref="D137:I137" si="17">D138+D139+D140+D141+D142+D144+D145</f>
        <v>0</v>
      </c>
      <c r="E137" s="11">
        <f t="shared" si="17"/>
        <v>0</v>
      </c>
      <c r="F137" s="11">
        <f t="shared" si="17"/>
        <v>0</v>
      </c>
      <c r="G137" s="11">
        <f t="shared" si="17"/>
        <v>0</v>
      </c>
      <c r="H137" s="11">
        <f t="shared" si="17"/>
        <v>0</v>
      </c>
      <c r="I137" s="11">
        <f t="shared" si="17"/>
        <v>0</v>
      </c>
    </row>
    <row r="138" spans="2:9" x14ac:dyDescent="0.2">
      <c r="B138" s="18"/>
      <c r="C138" s="19" t="s">
        <v>65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2:9" x14ac:dyDescent="0.2">
      <c r="B139" s="18"/>
      <c r="C139" s="19" t="s">
        <v>66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2:9" x14ac:dyDescent="0.2">
      <c r="B140" s="18"/>
      <c r="C140" s="19" t="s">
        <v>67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2:9" x14ac:dyDescent="0.2">
      <c r="B141" s="18"/>
      <c r="C141" s="19" t="s">
        <v>68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2:9" x14ac:dyDescent="0.2">
      <c r="B142" s="18"/>
      <c r="C142" s="19" t="s">
        <v>69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2:9" x14ac:dyDescent="0.2">
      <c r="B143" s="18"/>
      <c r="C143" s="19" t="s">
        <v>70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2:9" x14ac:dyDescent="0.2">
      <c r="B144" s="18"/>
      <c r="C144" s="19" t="s">
        <v>71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2:10" x14ac:dyDescent="0.2">
      <c r="B145" s="18"/>
      <c r="C145" s="19" t="s">
        <v>72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2:10" x14ac:dyDescent="0.2">
      <c r="B146" s="20" t="s">
        <v>73</v>
      </c>
      <c r="C146" s="21"/>
      <c r="D146" s="11">
        <f t="shared" ref="D146:I146" si="18">D147+D148+D149</f>
        <v>3300000</v>
      </c>
      <c r="E146" s="11">
        <f t="shared" si="18"/>
        <v>1997203.68</v>
      </c>
      <c r="F146" s="11">
        <f t="shared" si="18"/>
        <v>5297203.68</v>
      </c>
      <c r="G146" s="11">
        <f t="shared" si="18"/>
        <v>5297203.68</v>
      </c>
      <c r="H146" s="11">
        <f t="shared" si="18"/>
        <v>5297203.68</v>
      </c>
      <c r="I146" s="11">
        <f t="shared" si="18"/>
        <v>0</v>
      </c>
    </row>
    <row r="147" spans="2:10" x14ac:dyDescent="0.2">
      <c r="B147" s="18"/>
      <c r="C147" s="19" t="s">
        <v>74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2:10" x14ac:dyDescent="0.2">
      <c r="B148" s="18"/>
      <c r="C148" s="19" t="s">
        <v>75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2:10" x14ac:dyDescent="0.2">
      <c r="B149" s="18"/>
      <c r="C149" s="19" t="s">
        <v>76</v>
      </c>
      <c r="D149" s="11">
        <v>3300000</v>
      </c>
      <c r="E149" s="11">
        <v>1997203.68</v>
      </c>
      <c r="F149" s="11">
        <v>5297203.68</v>
      </c>
      <c r="G149" s="11">
        <v>5297203.68</v>
      </c>
      <c r="H149" s="11">
        <v>5297203.68</v>
      </c>
      <c r="I149" s="11">
        <v>0</v>
      </c>
    </row>
    <row r="150" spans="2:10" x14ac:dyDescent="0.2">
      <c r="B150" s="20" t="s">
        <v>77</v>
      </c>
      <c r="C150" s="21"/>
      <c r="D150" s="11">
        <f>D151+D152+D153+D154+D155+D156+D157</f>
        <v>11775589</v>
      </c>
      <c r="E150" s="11">
        <f t="shared" ref="E150" si="19">E151+E152+E153+E154+E155+E156+E157</f>
        <v>0</v>
      </c>
      <c r="F150" s="11">
        <f>F151+F152+F153+F154+F155+F156+F157</f>
        <v>11775589</v>
      </c>
      <c r="G150" s="11">
        <f>G151+G152+G153+G154+G155+G156+G157</f>
        <v>8728540.6699999999</v>
      </c>
      <c r="H150" s="11">
        <f>H151+H152+H153+H154+H155+H156+H157</f>
        <v>8728540.6699999999</v>
      </c>
      <c r="I150" s="11">
        <f>I151+I152+I153+I154+I155+I156+I157</f>
        <v>3047048.33</v>
      </c>
    </row>
    <row r="151" spans="2:10" x14ac:dyDescent="0.2">
      <c r="B151" s="18"/>
      <c r="C151" s="19" t="s">
        <v>78</v>
      </c>
      <c r="D151" s="10">
        <v>7095589</v>
      </c>
      <c r="E151" s="10">
        <v>0</v>
      </c>
      <c r="F151" s="10">
        <v>7095589</v>
      </c>
      <c r="G151" s="10">
        <v>5371377</v>
      </c>
      <c r="H151" s="10">
        <v>5371377</v>
      </c>
      <c r="I151" s="10">
        <v>1724212</v>
      </c>
      <c r="J151" s="17"/>
    </row>
    <row r="152" spans="2:10" x14ac:dyDescent="0.2">
      <c r="B152" s="18"/>
      <c r="C152" s="19" t="s">
        <v>79</v>
      </c>
      <c r="D152" s="10">
        <v>4680000</v>
      </c>
      <c r="E152" s="10">
        <v>0</v>
      </c>
      <c r="F152" s="10">
        <v>4680000</v>
      </c>
      <c r="G152" s="10">
        <v>3357163.67</v>
      </c>
      <c r="H152" s="10">
        <v>3357163.67</v>
      </c>
      <c r="I152" s="10">
        <v>1322836.33</v>
      </c>
    </row>
    <row r="153" spans="2:10" x14ac:dyDescent="0.2">
      <c r="B153" s="18"/>
      <c r="C153" s="19" t="s">
        <v>80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</row>
    <row r="154" spans="2:10" x14ac:dyDescent="0.2">
      <c r="B154" s="18"/>
      <c r="C154" s="19" t="s">
        <v>81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</row>
    <row r="155" spans="2:10" x14ac:dyDescent="0.2">
      <c r="B155" s="18"/>
      <c r="C155" s="19" t="s">
        <v>82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</row>
    <row r="156" spans="2:10" x14ac:dyDescent="0.2">
      <c r="B156" s="18"/>
      <c r="C156" s="19" t="s">
        <v>83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</row>
    <row r="157" spans="2:10" x14ac:dyDescent="0.2">
      <c r="B157" s="18"/>
      <c r="C157" s="19" t="s">
        <v>84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</row>
    <row r="158" spans="2:10" x14ac:dyDescent="0.2">
      <c r="B158" s="18"/>
      <c r="C158" s="19"/>
      <c r="D158" s="13"/>
      <c r="E158" s="13"/>
      <c r="F158" s="13"/>
      <c r="G158" s="13"/>
      <c r="H158" s="13"/>
      <c r="I158" s="13"/>
    </row>
    <row r="159" spans="2:10" x14ac:dyDescent="0.2">
      <c r="B159" s="40" t="s">
        <v>86</v>
      </c>
      <c r="C159" s="41"/>
      <c r="D159" s="14">
        <f>+D9+D84</f>
        <v>275677285.88</v>
      </c>
      <c r="E159" s="14">
        <f t="shared" ref="E159:I159" si="20">+E9+E84</f>
        <v>13318634.139999999</v>
      </c>
      <c r="F159" s="14">
        <f t="shared" si="20"/>
        <v>288995920.01999998</v>
      </c>
      <c r="G159" s="14">
        <f t="shared" si="20"/>
        <v>182321943.53000003</v>
      </c>
      <c r="H159" s="14">
        <f>+H9+H84</f>
        <v>165518510.94999999</v>
      </c>
      <c r="I159" s="14">
        <f t="shared" si="20"/>
        <v>106673976.48999999</v>
      </c>
    </row>
    <row r="160" spans="2:10" ht="13.5" thickBot="1" x14ac:dyDescent="0.25">
      <c r="B160" s="6"/>
      <c r="C160" s="7"/>
      <c r="D160" s="2"/>
      <c r="E160" s="2"/>
      <c r="F160" s="2"/>
      <c r="G160" s="2"/>
      <c r="H160" s="2"/>
      <c r="I160" s="2"/>
    </row>
  </sheetData>
  <mergeCells count="30">
    <mergeCell ref="B133:C133"/>
    <mergeCell ref="B137:C137"/>
    <mergeCell ref="B146:C146"/>
    <mergeCell ref="B150:C150"/>
    <mergeCell ref="B159:C159"/>
    <mergeCell ref="B123:C123"/>
    <mergeCell ref="B84:C84"/>
    <mergeCell ref="B85:C85"/>
    <mergeCell ref="B93:C93"/>
    <mergeCell ref="B103:C103"/>
    <mergeCell ref="B113:C113"/>
    <mergeCell ref="B58:C58"/>
    <mergeCell ref="B62:C62"/>
    <mergeCell ref="B71:C71"/>
    <mergeCell ref="B75:C75"/>
    <mergeCell ref="B83:C83"/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</mergeCells>
  <pageMargins left="0.35433070866141736" right="0.15748031496062992" top="0.15748031496062992" bottom="0.15748031496062992" header="0.31496062992125984" footer="0.31496062992125984"/>
  <pageSetup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2023-01-31T19:57:52Z</cp:lastPrinted>
  <dcterms:created xsi:type="dcterms:W3CDTF">2020-04-14T23:33:45Z</dcterms:created>
  <dcterms:modified xsi:type="dcterms:W3CDTF">2023-10-31T02:35:54Z</dcterms:modified>
</cp:coreProperties>
</file>